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Data" sheetId="1" r:id="rId1"/>
    <sheet name="Output" sheetId="2" r:id="rId2"/>
    <sheet name="ANOVA Calculations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<sst xmlns="http://schemas.openxmlformats.org/spreadsheetml/2006/main" count="35" uniqueCount="30">
  <si>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Observation</t>
  </si>
  <si>
    <t>Age of Propellant (X)</t>
  </si>
  <si>
    <t>Shear Strength (Y)</t>
  </si>
  <si>
    <t>Due to Regression (Yhat - Ybar)^2</t>
  </si>
  <si>
    <t>Sum</t>
  </si>
  <si>
    <t>Predicted Value (Yhat)</t>
  </si>
  <si>
    <t>Due to Residual (Y- Yhat)^2</t>
  </si>
  <si>
    <t>Total (Y- Ybar)^2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</si>
  <si>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</si>
  <si>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</si>
  <si>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</si>
  <si>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</si>
  <si>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</si>
  <si>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</si>
  <si>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</si>
  <si>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</si>
  <si>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</si>
  <si>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</si>
  <si>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</si>
  <si>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</si>
  <si>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</si>
  <si>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</si>
  <si>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</si>
  <si>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</si>
  <si>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</si>
  <si>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</si>
  <si>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</si>
  <si>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</si>
  <si>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</si>
  <si>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Intercept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</si>
</sst>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2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0" fontId="21" fillId="0" borderId="11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/>
    </xf>
    <xf numFmtId="165" fontId="19" fillId="0" borderId="12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spans="1:3" ht="39">
      <c r="A1" s="1" t="s">
        <v>0</v>
      </c>
      <c r="B1" s="1" t="s">
        <v>1</v>
      </c>
      <c r="C1" s="1" t="s">
        <v>2</v>
      </c>
    </row>
    <row r="2" spans="1:3" ht="15">
      <c r="A2">
        <v>1</v>
      </c>
      <c r="B2">
        <v>15.5</v>
      </c>
      <c r="C2">
        <v>2158.7</v>
      </c>
    </row>
    <row r="3" spans="1:3" ht="15">
      <c r="A3">
        <v>2</v>
      </c>
      <c r="B3">
        <v>23.75</v>
      </c>
      <c r="C3">
        <v>1678.15</v>
      </c>
    </row>
    <row r="4" spans="1:3" ht="15">
      <c r="A4">
        <v>3</v>
      </c>
      <c r="B4">
        <v>8</v>
      </c>
      <c r="C4">
        <v>2316</v>
      </c>
    </row>
    <row r="5" spans="1:3" ht="15">
      <c r="A5">
        <v>4</v>
      </c>
      <c r="B5">
        <v>17</v>
      </c>
      <c r="C5">
        <v>2061.3</v>
      </c>
    </row>
    <row r="6" spans="1:3" ht="15">
      <c r="A6">
        <v>5</v>
      </c>
      <c r="B6">
        <v>5.5</v>
      </c>
      <c r="C6">
        <v>2207.5</v>
      </c>
    </row>
    <row r="7" spans="1:3" ht="15">
      <c r="A7">
        <v>6</v>
      </c>
      <c r="B7">
        <v>19</v>
      </c>
      <c r="C7">
        <v>1708.3</v>
      </c>
    </row>
    <row r="8" spans="1:3" ht="15">
      <c r="A8">
        <v>7</v>
      </c>
      <c r="B8">
        <v>24</v>
      </c>
      <c r="C8">
        <v>1784.7</v>
      </c>
    </row>
    <row r="9" spans="1:3" ht="15">
      <c r="A9">
        <v>8</v>
      </c>
      <c r="B9">
        <v>2.5</v>
      </c>
      <c r="C9">
        <v>2575</v>
      </c>
    </row>
    <row r="10" spans="1:3" ht="15">
      <c r="A10">
        <v>9</v>
      </c>
      <c r="B10">
        <v>7.5</v>
      </c>
      <c r="C10">
        <v>2357.9</v>
      </c>
    </row>
    <row r="11" spans="1:3" ht="15">
      <c r="A11">
        <v>10</v>
      </c>
      <c r="B11">
        <v>11</v>
      </c>
      <c r="C11">
        <v>2256.7</v>
      </c>
    </row>
    <row r="12" spans="1:3" ht="15">
      <c r="A12">
        <v>11</v>
      </c>
      <c r="B12">
        <v>13</v>
      </c>
      <c r="C12">
        <v>2165.2</v>
      </c>
    </row>
    <row r="13" spans="1:3" ht="15">
      <c r="A13">
        <v>12</v>
      </c>
      <c r="B13">
        <v>3.75</v>
      </c>
      <c r="C13">
        <v>2399.55</v>
      </c>
    </row>
    <row r="14" spans="1:3" ht="15">
      <c r="A14">
        <v>13</v>
      </c>
      <c r="B14">
        <v>25</v>
      </c>
      <c r="C14">
        <v>1779.8</v>
      </c>
    </row>
    <row r="15" spans="1:3" ht="15">
      <c r="A15">
        <v>14</v>
      </c>
      <c r="B15">
        <v>9.75</v>
      </c>
      <c r="C15">
        <v>2336.75</v>
      </c>
    </row>
    <row r="16" spans="1:3" ht="15">
      <c r="A16">
        <v>15</v>
      </c>
      <c r="B16">
        <v>22</v>
      </c>
      <c r="C16">
        <v>1765.3</v>
      </c>
    </row>
    <row r="17" spans="1:3" ht="15">
      <c r="A17">
        <v>16</v>
      </c>
      <c r="B17">
        <v>18</v>
      </c>
      <c r="C17">
        <v>2053.5</v>
      </c>
    </row>
    <row r="18" spans="1:3" ht="15">
      <c r="A18">
        <v>17</v>
      </c>
      <c r="B18">
        <v>6</v>
      </c>
      <c r="C18">
        <v>2414.4</v>
      </c>
    </row>
    <row r="19" spans="1:3" ht="15">
      <c r="A19">
        <v>18</v>
      </c>
      <c r="B19">
        <v>12.5</v>
      </c>
      <c r="C19">
        <v>2200.5</v>
      </c>
    </row>
    <row r="20" spans="1:3" ht="15">
      <c r="A20">
        <v>19</v>
      </c>
      <c r="B20">
        <v>2</v>
      </c>
      <c r="C20">
        <v>2654.2</v>
      </c>
    </row>
    <row r="21" spans="1:3" ht="15">
      <c r="A21">
        <v>20</v>
      </c>
      <c r="B21">
        <v>21.5</v>
      </c>
      <c r="C21">
        <v>1753.7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19.7109375" style="0" bestFit="1" customWidth="1"/>
    <col min="2" max="2" width="14.140625" style="0" customWidth="1"/>
    <col min="3" max="3" width="14.57421875" style="0" bestFit="1" customWidth="1"/>
    <col min="4" max="4" width="9.57421875" style="0" bestFit="1" customWidth="1"/>
    <col min="6" max="6" width="11.421875" style="0" customWidth="1"/>
    <col min="7" max="7" width="10.8515625" style="0" customWidth="1"/>
  </cols>
  <sheetData>
    <row r="1" spans="1:7" ht="15">
      <c r="A1" s="9" t="s">
        <v>8</v>
      </c>
      <c r="B1" s="9"/>
      <c r="C1" s="9"/>
      <c r="D1" s="9"/>
      <c r="E1" s="9"/>
      <c r="F1" s="9"/>
      <c r="G1" s="9"/>
    </row>
    <row r="2" spans="1:7" ht="15.75" thickBot="1">
      <c r="A2" s="9"/>
      <c r="B2" s="9"/>
      <c r="C2" s="9"/>
      <c r="D2" s="9"/>
      <c r="E2" s="9"/>
      <c r="F2" s="9"/>
      <c r="G2" s="9"/>
    </row>
    <row r="3" spans="1:7" ht="15">
      <c r="A3" s="10" t="s">
        <v>9</v>
      </c>
      <c r="B3" s="10"/>
      <c r="C3" s="9"/>
      <c r="D3" s="9"/>
      <c r="E3" s="9"/>
      <c r="F3" s="9"/>
      <c r="G3" s="9"/>
    </row>
    <row r="4" spans="1:7" ht="15">
      <c r="A4" s="11" t="s">
        <v>10</v>
      </c>
      <c r="B4" s="12">
        <v>0.9496533218371344</v>
      </c>
      <c r="C4" s="9"/>
      <c r="D4" s="9"/>
      <c r="E4" s="9"/>
      <c r="F4" s="9"/>
      <c r="G4" s="9"/>
    </row>
    <row r="5" spans="1:7" ht="15">
      <c r="A5" s="11" t="s">
        <v>11</v>
      </c>
      <c r="B5" s="12">
        <v>0.9018414316763038</v>
      </c>
      <c r="C5" s="9"/>
      <c r="D5" s="9"/>
      <c r="E5" s="9"/>
      <c r="F5" s="9"/>
      <c r="G5" s="9"/>
    </row>
    <row r="6" spans="1:7" ht="15">
      <c r="A6" s="11" t="s">
        <v>12</v>
      </c>
      <c r="B6" s="12">
        <v>0.8963881778805428</v>
      </c>
      <c r="C6" s="9"/>
      <c r="D6" s="9"/>
      <c r="E6" s="9"/>
      <c r="F6" s="9"/>
      <c r="G6" s="9"/>
    </row>
    <row r="7" spans="1:7" ht="15">
      <c r="A7" s="11" t="s">
        <v>13</v>
      </c>
      <c r="B7" s="12">
        <v>96.10609243810286</v>
      </c>
      <c r="C7" s="9"/>
      <c r="D7" s="9"/>
      <c r="E7" s="9"/>
      <c r="F7" s="9"/>
      <c r="G7" s="9"/>
    </row>
    <row r="8" spans="1:7" ht="15.75" thickBot="1">
      <c r="A8" s="13" t="s">
        <v>14</v>
      </c>
      <c r="B8" s="13">
        <v>20</v>
      </c>
      <c r="C8" s="9"/>
      <c r="D8" s="9"/>
      <c r="E8" s="9"/>
      <c r="F8" s="9"/>
      <c r="G8" s="9"/>
    </row>
    <row r="9" spans="1:7" ht="15">
      <c r="A9" s="9"/>
      <c r="B9" s="9"/>
      <c r="C9" s="9"/>
      <c r="D9" s="9"/>
      <c r="E9" s="9"/>
      <c r="F9" s="9"/>
      <c r="G9" s="9"/>
    </row>
    <row r="10" spans="1:7" ht="15.75" thickBot="1">
      <c r="A10" s="9" t="s">
        <v>15</v>
      </c>
      <c r="B10" s="9"/>
      <c r="C10" s="9"/>
      <c r="D10" s="9"/>
      <c r="E10" s="9"/>
      <c r="F10" s="9"/>
      <c r="G10" s="9"/>
    </row>
    <row r="11" spans="1:7" ht="15">
      <c r="A11" s="14"/>
      <c r="B11" s="14" t="s">
        <v>16</v>
      </c>
      <c r="C11" s="14" t="s">
        <v>17</v>
      </c>
      <c r="D11" s="14" t="s">
        <v>18</v>
      </c>
      <c r="E11" s="14" t="s">
        <v>19</v>
      </c>
      <c r="F11" s="14" t="s">
        <v>20</v>
      </c>
      <c r="G11" s="9"/>
    </row>
    <row r="12" spans="1:7" ht="15">
      <c r="A12" s="11" t="s">
        <v>21</v>
      </c>
      <c r="B12" s="11">
        <v>1</v>
      </c>
      <c r="C12" s="15">
        <v>1527482.743308019</v>
      </c>
      <c r="D12" s="15">
        <v>1527482.743308019</v>
      </c>
      <c r="E12" s="15">
        <v>165.37675770332814</v>
      </c>
      <c r="F12" s="11">
        <v>1.6433438180044032E-10</v>
      </c>
      <c r="G12" s="9"/>
    </row>
    <row r="13" spans="1:7" ht="15">
      <c r="A13" s="11" t="s">
        <v>22</v>
      </c>
      <c r="B13" s="11">
        <v>18</v>
      </c>
      <c r="C13" s="15">
        <v>166254.85806698108</v>
      </c>
      <c r="D13" s="15">
        <v>9236.381003721172</v>
      </c>
      <c r="E13" s="15"/>
      <c r="F13" s="11"/>
      <c r="G13" s="9"/>
    </row>
    <row r="14" spans="1:7" ht="15.75" thickBot="1">
      <c r="A14" s="13" t="s">
        <v>23</v>
      </c>
      <c r="B14" s="13">
        <v>19</v>
      </c>
      <c r="C14" s="16">
        <v>1693737.601375</v>
      </c>
      <c r="D14" s="16"/>
      <c r="E14" s="16"/>
      <c r="F14" s="13"/>
      <c r="G14" s="9"/>
    </row>
    <row r="15" spans="1:7" ht="15.75" thickBot="1">
      <c r="A15" s="9"/>
      <c r="B15" s="9"/>
      <c r="C15" s="9"/>
      <c r="D15" s="9"/>
      <c r="E15" s="9"/>
      <c r="F15" s="9"/>
      <c r="G15" s="9"/>
    </row>
    <row r="16" spans="1:7" ht="15">
      <c r="A16" s="14"/>
      <c r="B16" s="14" t="s">
        <v>24</v>
      </c>
      <c r="C16" s="14" t="s">
        <v>13</v>
      </c>
      <c r="D16" s="14" t="s">
        <v>25</v>
      </c>
      <c r="E16" s="14" t="s">
        <v>26</v>
      </c>
      <c r="F16" s="14" t="s">
        <v>27</v>
      </c>
      <c r="G16" s="14" t="s">
        <v>28</v>
      </c>
    </row>
    <row r="17" spans="1:7" ht="15">
      <c r="A17" s="11" t="s">
        <v>29</v>
      </c>
      <c r="B17" s="17">
        <v>2627.822359001296</v>
      </c>
      <c r="C17" s="17">
        <v>44.18391179817863</v>
      </c>
      <c r="D17" s="17">
        <v>59.4746425125179</v>
      </c>
      <c r="E17" s="11">
        <v>4.0635594031064876E-22</v>
      </c>
      <c r="F17" s="17">
        <v>2534.995333041487</v>
      </c>
      <c r="G17" s="17">
        <v>2720.6493849611047</v>
      </c>
    </row>
    <row r="18" spans="1:7" ht="15.75" thickBot="1">
      <c r="A18" s="13" t="s">
        <v>1</v>
      </c>
      <c r="B18" s="18">
        <v>-37.1535909449052</v>
      </c>
      <c r="C18" s="18">
        <v>2.889106548921918</v>
      </c>
      <c r="D18" s="18">
        <v>-12.859889490323301</v>
      </c>
      <c r="E18" s="13">
        <v>1.6433438180044376E-10</v>
      </c>
      <c r="F18" s="18">
        <v>-43.22338326755972</v>
      </c>
      <c r="G18" s="18">
        <v>-31.083798622250676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24" sqref="G24"/>
    </sheetView>
  </sheetViews>
  <sheetFormatPr defaultColWidth="14.8515625" defaultRowHeight="15"/>
  <cols>
    <col min="1" max="4" width="14.8515625" style="2" customWidth="1"/>
    <col min="5" max="5" width="18.7109375" style="2" customWidth="1"/>
    <col min="6" max="16384" width="14.8515625" style="2" customWidth="1"/>
  </cols>
  <sheetData>
    <row r="1" spans="1:7" ht="45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 t="s">
        <v>6</v>
      </c>
      <c r="G1" s="3" t="s">
        <v>7</v>
      </c>
    </row>
    <row r="2" spans="1:7" ht="15">
      <c r="A2" s="4">
        <v>1</v>
      </c>
      <c r="B2" s="5">
        <v>15.5</v>
      </c>
      <c r="C2" s="5">
        <v>2158.7</v>
      </c>
      <c r="D2" s="5">
        <f>Output!B$17+Output!B$18*'ANOVA Calculations'!B2</f>
        <v>2051.941699355265</v>
      </c>
      <c r="E2" s="5">
        <f>(D2-AVERAGE(C$2:C$21))^2</f>
        <v>6306.8693920443075</v>
      </c>
      <c r="F2" s="5">
        <f>(C2-D2)^2</f>
        <v>11397.334756551592</v>
      </c>
      <c r="G2" s="5">
        <f>(C2-AVERAGE(C$2:C$21))^2</f>
        <v>747.6123062499861</v>
      </c>
    </row>
    <row r="3" spans="1:7" ht="15">
      <c r="A3" s="4">
        <v>2</v>
      </c>
      <c r="B3" s="5">
        <v>23.75</v>
      </c>
      <c r="C3" s="5">
        <v>1678.15</v>
      </c>
      <c r="D3" s="5">
        <f>Output!B$17+Output!B$18*'ANOVA Calculations'!B3</f>
        <v>1745.4245740597974</v>
      </c>
      <c r="E3" s="5">
        <f aca="true" t="shared" si="0" ref="E3:E21">(D3-AVERAGE(C$2:C$21))^2</f>
        <v>148944.223324766</v>
      </c>
      <c r="F3" s="5">
        <f aca="true" t="shared" si="1" ref="F3:F21">(C3-D3)^2</f>
        <v>4525.8683149271465</v>
      </c>
      <c r="G3" s="5">
        <f aca="true" t="shared" si="2" ref="G3:G21">(C3-AVERAGE(C$2:C$21))^2</f>
        <v>205397.03805625</v>
      </c>
    </row>
    <row r="4" spans="1:7" ht="15">
      <c r="A4" s="4">
        <v>3</v>
      </c>
      <c r="B4" s="5">
        <v>8</v>
      </c>
      <c r="C4" s="5">
        <v>2316</v>
      </c>
      <c r="D4" s="5">
        <f>Output!B$17+Output!B$18*'ANOVA Calculations'!B4</f>
        <v>2330.593631442054</v>
      </c>
      <c r="E4" s="5">
        <f t="shared" si="0"/>
        <v>39695.03607199546</v>
      </c>
      <c r="F4" s="5">
        <f t="shared" si="1"/>
        <v>212.9740786665122</v>
      </c>
      <c r="G4" s="5">
        <f t="shared" si="2"/>
        <v>34092.852806249975</v>
      </c>
    </row>
    <row r="5" spans="1:7" ht="15">
      <c r="A5" s="4">
        <v>4</v>
      </c>
      <c r="B5" s="5">
        <v>17</v>
      </c>
      <c r="C5" s="5">
        <v>2061.3</v>
      </c>
      <c r="D5" s="5">
        <f>Output!B$17+Output!B$18*'ANOVA Calculations'!B5</f>
        <v>1996.2113129379075</v>
      </c>
      <c r="E5" s="5">
        <f t="shared" si="0"/>
        <v>18264.49187742213</v>
      </c>
      <c r="F5" s="5">
        <f t="shared" si="1"/>
        <v>4236.537183467038</v>
      </c>
      <c r="G5" s="5">
        <f t="shared" si="2"/>
        <v>4908.053306249984</v>
      </c>
    </row>
    <row r="6" spans="1:7" ht="15">
      <c r="A6" s="4">
        <v>5</v>
      </c>
      <c r="B6" s="5">
        <v>5.5</v>
      </c>
      <c r="C6" s="5">
        <v>2207.5</v>
      </c>
      <c r="D6" s="5">
        <f>Output!B$17+Output!B$18*'ANOVA Calculations'!B6</f>
        <v>2423.4776088043172</v>
      </c>
      <c r="E6" s="5">
        <f t="shared" si="0"/>
        <v>85334.1579678461</v>
      </c>
      <c r="F6" s="5">
        <f t="shared" si="1"/>
        <v>46646.32750483069</v>
      </c>
      <c r="G6" s="5">
        <f t="shared" si="2"/>
        <v>5797.680306249989</v>
      </c>
    </row>
    <row r="7" spans="1:7" ht="15">
      <c r="A7" s="4">
        <v>6</v>
      </c>
      <c r="B7" s="5">
        <v>19</v>
      </c>
      <c r="C7" s="5">
        <v>1708.3</v>
      </c>
      <c r="D7" s="5">
        <f>Output!B$17+Output!B$18*'ANOVA Calculations'!B7</f>
        <v>1921.904131048097</v>
      </c>
      <c r="E7" s="5">
        <f t="shared" si="0"/>
        <v>43870.71376530202</v>
      </c>
      <c r="F7" s="5">
        <f t="shared" si="1"/>
        <v>45626.72480081263</v>
      </c>
      <c r="G7" s="5">
        <f t="shared" si="2"/>
        <v>178977.6483062501</v>
      </c>
    </row>
    <row r="8" spans="1:7" ht="15">
      <c r="A8" s="4">
        <v>7</v>
      </c>
      <c r="B8" s="5">
        <v>24</v>
      </c>
      <c r="C8" s="5">
        <v>1784.7</v>
      </c>
      <c r="D8" s="5">
        <f>Output!B$17+Output!B$18*'ANOVA Calculations'!B8</f>
        <v>1736.1361763235711</v>
      </c>
      <c r="E8" s="5">
        <f t="shared" si="0"/>
        <v>156199.8946885486</v>
      </c>
      <c r="F8" s="5">
        <f t="shared" si="1"/>
        <v>2358.444970075277</v>
      </c>
      <c r="G8" s="5">
        <f t="shared" si="2"/>
        <v>120171.42230625002</v>
      </c>
    </row>
    <row r="9" spans="1:7" ht="15">
      <c r="A9" s="4">
        <v>8</v>
      </c>
      <c r="B9" s="5">
        <v>2.5</v>
      </c>
      <c r="C9" s="5">
        <v>2575</v>
      </c>
      <c r="D9" s="5">
        <f>Output!B$17+Output!B$18*'ANOVA Calculations'!B9</f>
        <v>2534.9383816390327</v>
      </c>
      <c r="E9" s="5">
        <f t="shared" si="0"/>
        <v>162877.5280245389</v>
      </c>
      <c r="F9" s="5">
        <f t="shared" si="1"/>
        <v>1604.933265699789</v>
      </c>
      <c r="G9" s="5">
        <f t="shared" si="2"/>
        <v>196818.66780624993</v>
      </c>
    </row>
    <row r="10" spans="1:7" ht="15">
      <c r="A10" s="4">
        <v>9</v>
      </c>
      <c r="B10" s="5">
        <v>7.5</v>
      </c>
      <c r="C10" s="5">
        <v>2357.9</v>
      </c>
      <c r="D10" s="5">
        <f>Output!B$17+Output!B$18*'ANOVA Calculations'!B10</f>
        <v>2349.1704269145066</v>
      </c>
      <c r="E10" s="5">
        <f t="shared" si="0"/>
        <v>47442.471131064165</v>
      </c>
      <c r="F10" s="5">
        <f t="shared" si="1"/>
        <v>76.20544625497223</v>
      </c>
      <c r="G10" s="5">
        <f t="shared" si="2"/>
        <v>51321.50430625001</v>
      </c>
    </row>
    <row r="11" spans="1:7" ht="15">
      <c r="A11" s="4">
        <v>10</v>
      </c>
      <c r="B11" s="5">
        <v>11</v>
      </c>
      <c r="C11" s="5">
        <v>2256.7</v>
      </c>
      <c r="D11" s="5">
        <f>Output!B$17+Output!B$18*'ANOVA Calculations'!B11</f>
        <v>2219.1328586073387</v>
      </c>
      <c r="E11" s="5">
        <f t="shared" si="0"/>
        <v>7704.513578646891</v>
      </c>
      <c r="F11" s="5">
        <f t="shared" si="1"/>
        <v>1411.2901124161942</v>
      </c>
      <c r="G11" s="5">
        <f t="shared" si="2"/>
        <v>15710.742306249937</v>
      </c>
    </row>
    <row r="12" spans="1:7" ht="15">
      <c r="A12" s="4">
        <v>11</v>
      </c>
      <c r="B12" s="5">
        <v>13</v>
      </c>
      <c r="C12" s="5">
        <v>2165.2</v>
      </c>
      <c r="D12" s="5">
        <f>Output!B$17+Output!B$18*'ANOVA Calculations'!B12</f>
        <v>2144.825676717528</v>
      </c>
      <c r="E12" s="5">
        <f t="shared" si="0"/>
        <v>181.3917840945624</v>
      </c>
      <c r="F12" s="5">
        <f t="shared" si="1"/>
        <v>415.11304921867156</v>
      </c>
      <c r="G12" s="5">
        <f t="shared" si="2"/>
        <v>1145.3148062499827</v>
      </c>
    </row>
    <row r="13" spans="1:7" ht="15">
      <c r="A13" s="4">
        <v>12</v>
      </c>
      <c r="B13" s="5">
        <v>3.75</v>
      </c>
      <c r="C13" s="5">
        <v>2399.55</v>
      </c>
      <c r="D13" s="5">
        <f>Output!B$17+Output!B$18*'ANOVA Calculations'!B13</f>
        <v>2488.496392957901</v>
      </c>
      <c r="E13" s="5">
        <f t="shared" si="0"/>
        <v>127548.18886319516</v>
      </c>
      <c r="F13" s="5">
        <f t="shared" si="1"/>
        <v>7911.460820221345</v>
      </c>
      <c r="G13" s="5">
        <f t="shared" si="2"/>
        <v>71927.21705625005</v>
      </c>
    </row>
    <row r="14" spans="1:7" ht="15">
      <c r="A14" s="4">
        <v>13</v>
      </c>
      <c r="B14" s="5">
        <v>25</v>
      </c>
      <c r="C14" s="5">
        <v>1779.8</v>
      </c>
      <c r="D14" s="5">
        <f>Output!B$17+Output!B$18*'ANOVA Calculations'!B14</f>
        <v>1698.982585378666</v>
      </c>
      <c r="E14" s="5">
        <f t="shared" si="0"/>
        <v>186948.0667938059</v>
      </c>
      <c r="F14" s="5">
        <f t="shared" si="1"/>
        <v>6531.454506076596</v>
      </c>
      <c r="G14" s="5">
        <f t="shared" si="2"/>
        <v>123592.67580625009</v>
      </c>
    </row>
    <row r="15" spans="1:7" ht="15">
      <c r="A15" s="4">
        <v>14</v>
      </c>
      <c r="B15" s="5">
        <v>9.75</v>
      </c>
      <c r="C15" s="5">
        <v>2336.75</v>
      </c>
      <c r="D15" s="5">
        <f>Output!B$17+Output!B$18*'ANOVA Calculations'!B15</f>
        <v>2265.57484728847</v>
      </c>
      <c r="E15" s="5">
        <f t="shared" si="0"/>
        <v>18014.2963131538</v>
      </c>
      <c r="F15" s="5">
        <f t="shared" si="1"/>
        <v>5065.902363509586</v>
      </c>
      <c r="G15" s="5">
        <f t="shared" si="2"/>
        <v>42186.07905624997</v>
      </c>
    </row>
    <row r="16" spans="1:7" ht="15">
      <c r="A16" s="4">
        <v>15</v>
      </c>
      <c r="B16" s="5">
        <v>22</v>
      </c>
      <c r="C16" s="5">
        <v>1765.3</v>
      </c>
      <c r="D16" s="5">
        <f>Output!B$17+Output!B$18*'ANOVA Calculations'!B16</f>
        <v>1810.4433582133815</v>
      </c>
      <c r="E16" s="5">
        <f t="shared" si="0"/>
        <v>102985.8863986419</v>
      </c>
      <c r="F16" s="5">
        <f t="shared" si="1"/>
        <v>2037.922790781687</v>
      </c>
      <c r="G16" s="5">
        <f t="shared" si="2"/>
        <v>133998.09330625008</v>
      </c>
    </row>
    <row r="17" spans="1:7" ht="15">
      <c r="A17" s="4">
        <v>16</v>
      </c>
      <c r="B17" s="5">
        <v>18</v>
      </c>
      <c r="C17" s="5">
        <v>2053.5</v>
      </c>
      <c r="D17" s="5">
        <f>Output!B$17+Output!B$18*'ANOVA Calculations'!B17</f>
        <v>1959.0577219930024</v>
      </c>
      <c r="E17" s="5">
        <f t="shared" si="0"/>
        <v>29687.213501260692</v>
      </c>
      <c r="F17" s="5">
        <f t="shared" si="1"/>
        <v>8919.34387515103</v>
      </c>
      <c r="G17" s="5">
        <f t="shared" si="2"/>
        <v>6061.790306250012</v>
      </c>
    </row>
    <row r="18" spans="1:7" ht="15">
      <c r="A18" s="4">
        <v>17</v>
      </c>
      <c r="B18" s="5">
        <v>6</v>
      </c>
      <c r="C18" s="5">
        <v>2414.4</v>
      </c>
      <c r="D18" s="5">
        <f>Output!B$17+Output!B$18*'ANOVA Calculations'!B18</f>
        <v>2404.900813331865</v>
      </c>
      <c r="E18" s="5">
        <f t="shared" si="0"/>
        <v>74825.94426857473</v>
      </c>
      <c r="F18" s="5">
        <f t="shared" si="1"/>
        <v>90.23454735607905</v>
      </c>
      <c r="G18" s="5">
        <f t="shared" si="2"/>
        <v>80113.05680625001</v>
      </c>
    </row>
    <row r="19" spans="1:7" ht="15">
      <c r="A19" s="4">
        <v>18</v>
      </c>
      <c r="B19" s="5">
        <v>12.5</v>
      </c>
      <c r="C19" s="5">
        <v>2200.5</v>
      </c>
      <c r="D19" s="5">
        <f>Output!B$17+Output!B$18*'ANOVA Calculations'!B19</f>
        <v>2163.402472189981</v>
      </c>
      <c r="E19" s="5">
        <f t="shared" si="0"/>
        <v>1026.8802426566463</v>
      </c>
      <c r="F19" s="5">
        <f t="shared" si="1"/>
        <v>1376.2265696151385</v>
      </c>
      <c r="G19" s="5">
        <f t="shared" si="2"/>
        <v>4780.68530624999</v>
      </c>
    </row>
    <row r="20" spans="1:7" ht="15">
      <c r="A20" s="4">
        <v>19</v>
      </c>
      <c r="B20" s="5">
        <v>2</v>
      </c>
      <c r="C20" s="5">
        <v>2654.2</v>
      </c>
      <c r="D20" s="5">
        <f>Output!B$17+Output!B$18*'ANOVA Calculations'!B20</f>
        <v>2553.5151771114856</v>
      </c>
      <c r="E20" s="5">
        <f t="shared" si="0"/>
        <v>178217.1043441653</v>
      </c>
      <c r="F20" s="5">
        <f t="shared" si="1"/>
        <v>10137.433560091471</v>
      </c>
      <c r="G20" s="5">
        <f t="shared" si="2"/>
        <v>273364.2798062497</v>
      </c>
    </row>
    <row r="21" spans="1:7" ht="15">
      <c r="A21" s="4">
        <v>20</v>
      </c>
      <c r="B21" s="5">
        <v>21.5</v>
      </c>
      <c r="C21" s="5">
        <v>1753.7</v>
      </c>
      <c r="D21" s="5">
        <f>Output!B$17+Output!B$18*'ANOVA Calculations'!B21</f>
        <v>1829.020153685834</v>
      </c>
      <c r="E21" s="5">
        <f t="shared" si="0"/>
        <v>91407.870976292</v>
      </c>
      <c r="F21" s="5">
        <f t="shared" si="1"/>
        <v>5673.125551257643</v>
      </c>
      <c r="G21" s="5">
        <f t="shared" si="2"/>
        <v>142625.18730625</v>
      </c>
    </row>
    <row r="22" spans="1:7" ht="15">
      <c r="A22" s="6"/>
      <c r="B22" s="6"/>
      <c r="C22" s="6"/>
      <c r="D22" s="7" t="s">
        <v>4</v>
      </c>
      <c r="E22" s="8">
        <f>SUM(E2:E21)</f>
        <v>1527482.7433080152</v>
      </c>
      <c r="F22" s="8">
        <f>SUM(F2:F21)</f>
        <v>166254.85806698108</v>
      </c>
      <c r="G22" s="8">
        <f>SUM(G2:G21)</f>
        <v>1693737.601375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Bill</cp:lastModifiedBy>
  <dcterms:created xsi:type="dcterms:W3CDTF">2008-07-29T17:03:59Z</dcterms:created>
  <dcterms:modified xsi:type="dcterms:W3CDTF">2008-07-30T11:48:17Z</dcterms:modified>
  <cp:category/>
  <cp:version/>
  <cp:contentType/>
  <cp:contentStatus/>
</cp:coreProperties>
</file>