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_000\Documents\Newsletter\Setting Manufacturing Specs\"/>
    </mc:Choice>
  </mc:AlternateContent>
  <bookViews>
    <workbookView xWindow="0" yWindow="90" windowWidth="19440" windowHeight="12240"/>
  </bookViews>
  <sheets>
    <sheet name="Specs" sheetId="1" r:id="rId1"/>
    <sheet name="Chart Info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33" i="1" l="1"/>
  <c r="C33" i="1"/>
  <c r="B2" i="2" l="1"/>
  <c r="B1" i="2"/>
  <c r="C20" i="1" l="1"/>
  <c r="C26" i="1" s="1"/>
  <c r="B12" i="2" l="1"/>
  <c r="B13" i="2" s="1"/>
  <c r="C21" i="1"/>
  <c r="C17" i="1"/>
  <c r="E33" i="1" l="1"/>
  <c r="D28" i="1"/>
  <c r="D36" i="1" s="1"/>
  <c r="C27" i="1"/>
  <c r="C35" i="1" s="1"/>
  <c r="C29" i="1"/>
  <c r="C37" i="1" s="1"/>
  <c r="D27" i="1"/>
  <c r="D35" i="1" s="1"/>
  <c r="D29" i="1"/>
  <c r="D37" i="1" s="1"/>
  <c r="C34" i="1"/>
  <c r="C28" i="1"/>
  <c r="C36" i="1" s="1"/>
  <c r="D26" i="1"/>
  <c r="D34" i="1" s="1"/>
  <c r="E34" i="1" l="1"/>
  <c r="B7" i="2"/>
  <c r="B9" i="2"/>
  <c r="B8" i="2"/>
  <c r="B3" i="2"/>
  <c r="B5" i="2"/>
  <c r="B10" i="2"/>
  <c r="B4" i="2"/>
  <c r="B6" i="2"/>
  <c r="E35" i="1" l="1"/>
  <c r="E37" i="1"/>
  <c r="E36" i="1"/>
</calcChain>
</file>

<file path=xl/sharedStrings.xml><?xml version="1.0" encoding="utf-8"?>
<sst xmlns="http://schemas.openxmlformats.org/spreadsheetml/2006/main" count="34" uniqueCount="34">
  <si>
    <t>Setting Manufacturing Specifications</t>
  </si>
  <si>
    <t>LSL</t>
  </si>
  <si>
    <t>Nominal</t>
  </si>
  <si>
    <t>USL</t>
  </si>
  <si>
    <t>Measurement System</t>
  </si>
  <si>
    <t>Customer Specifications</t>
  </si>
  <si>
    <t>Increment</t>
  </si>
  <si>
    <t>Standard Deviation</t>
  </si>
  <si>
    <t>Manufacturing Specifications</t>
  </si>
  <si>
    <t>Probable Error</t>
  </si>
  <si>
    <t>Watershed Limits</t>
  </si>
  <si>
    <t>UWSL</t>
  </si>
  <si>
    <t>LWSL</t>
  </si>
  <si>
    <t>% Out of Specification</t>
  </si>
  <si>
    <t>Specification</t>
  </si>
  <si>
    <t>Customer</t>
  </si>
  <si>
    <t>Process Information</t>
  </si>
  <si>
    <t>Cpl</t>
  </si>
  <si>
    <t>Cpu</t>
  </si>
  <si>
    <t>% Out</t>
  </si>
  <si>
    <t>Process Sigma</t>
  </si>
  <si>
    <t>Process Average</t>
  </si>
  <si>
    <t>Fill in the yellow-shaded areas</t>
  </si>
  <si>
    <t>LWSL = Lower Watershed Specification Limit</t>
  </si>
  <si>
    <t>UWSL = Upper Watershed Specification Limit</t>
  </si>
  <si>
    <t>LMSL</t>
  </si>
  <si>
    <t>UMSL</t>
  </si>
  <si>
    <t>LMSL = Lower Manufacturing Specification Limit</t>
  </si>
  <si>
    <t>UMSL = Upper Manufacturing Specification Limit</t>
  </si>
  <si>
    <t>Cpl = Process Capability based on Upper Limit</t>
  </si>
  <si>
    <t>Cpu = Process Capability based on Lower Limit</t>
  </si>
  <si>
    <t>LSL = Customer's Lower Specification Limit</t>
  </si>
  <si>
    <t>USL = Customer's Upper Specification Limit</t>
  </si>
  <si>
    <t>% Manufacturing Spec.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</si>
</sst>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3" fontId="0" fillId="0" borderId="0" xfId="0" applyNumberFormat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9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43" fontId="0" fillId="0" borderId="1" xfId="1" applyFont="1" applyBorder="1" applyProtection="1"/>
    <xf numFmtId="10" fontId="0" fillId="0" borderId="1" xfId="2" applyNumberFormat="1" applyFont="1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Protection="1"/>
    <xf numFmtId="2" fontId="0" fillId="0" borderId="1" xfId="0" applyNumberFormat="1" applyBorder="1" applyProtection="1"/>
    <xf numFmtId="0" fontId="0" fillId="2" borderId="2" xfId="0" applyFill="1" applyBorder="1" applyProtection="1"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3" fontId="0" fillId="0" borderId="0" xfId="1" applyFont="1" applyBorder="1" applyProtection="1">
      <protection locked="0"/>
    </xf>
    <xf numFmtId="10" fontId="0" fillId="0" borderId="0" xfId="2" applyNumberFormat="1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Fill="1" applyProtection="1"/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165" fontId="0" fillId="0" borderId="1" xfId="0" applyNumberForma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Cust Specs</c:v>
          </c:tx>
          <c:marker>
            <c:symbol val="none"/>
          </c:marker>
          <c:xVal>
            <c:numRef>
              <c:f>'Chart Info'!$A$1:$A$2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'Chart Info'!$B$1:$B$2</c:f>
              <c:numCache>
                <c:formatCode>General</c:formatCode>
                <c:ptCount val="2"/>
                <c:pt idx="0">
                  <c:v>95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B-4A1B-80AE-4C6DB0F2C911}"/>
            </c:ext>
          </c:extLst>
        </c:ser>
        <c:ser>
          <c:idx val="1"/>
          <c:order val="1"/>
          <c:tx>
            <c:v>85% Manf Specs</c:v>
          </c:tx>
          <c:marker>
            <c:symbol val="none"/>
          </c:marker>
          <c:xVal>
            <c:numRef>
              <c:f>'Chart Info'!$A$3:$A$4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'Chart Info'!$B$3:$B$4</c:f>
              <c:numCache>
                <c:formatCode>General</c:formatCode>
                <c:ptCount val="2"/>
                <c:pt idx="0">
                  <c:v>95.15925</c:v>
                </c:pt>
                <c:pt idx="1">
                  <c:v>104.84075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B-4A1B-80AE-4C6DB0F2C911}"/>
            </c:ext>
          </c:extLst>
        </c:ser>
        <c:ser>
          <c:idx val="2"/>
          <c:order val="2"/>
          <c:tx>
            <c:v>96% Manf Specs</c:v>
          </c:tx>
          <c:marker>
            <c:symbol val="none"/>
          </c:marker>
          <c:xVal>
            <c:numRef>
              <c:f>'Chart Info'!$A$5:$A$6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xVal>
          <c:yVal>
            <c:numRef>
              <c:f>'Chart Info'!$B$5:$B$6</c:f>
              <c:numCache>
                <c:formatCode>General</c:formatCode>
                <c:ptCount val="2"/>
                <c:pt idx="0">
                  <c:v>95.368499999999997</c:v>
                </c:pt>
                <c:pt idx="1">
                  <c:v>104.6315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B-4A1B-80AE-4C6DB0F2C911}"/>
            </c:ext>
          </c:extLst>
        </c:ser>
        <c:ser>
          <c:idx val="3"/>
          <c:order val="3"/>
          <c:tx>
            <c:v>99% Manf Specs</c:v>
          </c:tx>
          <c:marker>
            <c:symbol val="none"/>
          </c:marker>
          <c:xVal>
            <c:numRef>
              <c:f>'Chart Info'!$A$7:$A$8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xVal>
          <c:yVal>
            <c:numRef>
              <c:f>'Chart Info'!$B$7:$B$8</c:f>
              <c:numCache>
                <c:formatCode>General</c:formatCode>
                <c:ptCount val="2"/>
                <c:pt idx="0">
                  <c:v>95.577750000000009</c:v>
                </c:pt>
                <c:pt idx="1">
                  <c:v>104.42224999999999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B-4A1B-80AE-4C6DB0F2C911}"/>
            </c:ext>
          </c:extLst>
        </c:ser>
        <c:ser>
          <c:idx val="4"/>
          <c:order val="4"/>
          <c:tx>
            <c:v>99.9% Manf Specs</c:v>
          </c:tx>
          <c:marker>
            <c:symbol val="none"/>
          </c:marker>
          <c:xVal>
            <c:numRef>
              <c:f>'Chart Info'!$A$9:$A$10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xVal>
          <c:yVal>
            <c:numRef>
              <c:f>'Chart Info'!$B$9:$B$10</c:f>
              <c:numCache>
                <c:formatCode>General</c:formatCode>
                <c:ptCount val="2"/>
                <c:pt idx="0">
                  <c:v>95.787000000000006</c:v>
                </c:pt>
                <c:pt idx="1">
                  <c:v>104.21299999999999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B-4A1B-80AE-4C6DB0F2C911}"/>
            </c:ext>
          </c:extLst>
        </c:ser>
        <c:ser>
          <c:idx val="5"/>
          <c:order val="5"/>
          <c:tx>
            <c:v>Nominal</c:v>
          </c:tx>
          <c:marker>
            <c:symbol val="none"/>
          </c:marker>
          <c:xVal>
            <c:numRef>
              <c:f>'Chart Info'!$A$12:$A$13</c:f>
              <c:numCache>
                <c:formatCode>General</c:formatCode>
                <c:ptCount val="2"/>
                <c:pt idx="0">
                  <c:v>0</c:v>
                </c:pt>
                <c:pt idx="1">
                  <c:v>0.8</c:v>
                </c:pt>
              </c:numCache>
            </c:numRef>
          </c:xVal>
          <c:yVal>
            <c:numRef>
              <c:f>'Chart Info'!$B$12:$B$13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B-4A1B-80AE-4C6DB0F2C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44552"/>
        <c:axId val="224844936"/>
      </c:scatterChart>
      <c:valAx>
        <c:axId val="224844552"/>
        <c:scaling>
          <c:orientation val="minMax"/>
          <c:max val="0.8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224844936"/>
        <c:crosses val="autoZero"/>
        <c:crossBetween val="midCat"/>
      </c:valAx>
      <c:valAx>
        <c:axId val="224844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844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3</xdr:row>
      <xdr:rowOff>76199</xdr:rowOff>
    </xdr:from>
    <xdr:to>
      <xdr:col>15</xdr:col>
      <xdr:colOff>333375</xdr:colOff>
      <xdr:row>24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8" sqref="C8"/>
    </sheetView>
  </sheetViews>
  <sheetFormatPr defaultRowHeight="15" x14ac:dyDescent="0.25"/>
  <cols>
    <col min="1" max="1" width="4.85546875" style="22" customWidth="1"/>
    <col min="2" max="2" width="21.28515625" style="22" customWidth="1"/>
    <col min="3" max="4" width="9.140625" style="22"/>
    <col min="5" max="5" width="9.140625" style="22" customWidth="1"/>
    <col min="6" max="16384" width="9.140625" style="1"/>
  </cols>
  <sheetData>
    <row r="1" spans="1:3" x14ac:dyDescent="0.25">
      <c r="A1" s="21" t="s">
        <v>0</v>
      </c>
    </row>
    <row r="2" spans="1:3" x14ac:dyDescent="0.25">
      <c r="A2" s="21"/>
    </row>
    <row r="3" spans="1:3" x14ac:dyDescent="0.25">
      <c r="A3" s="21" t="s">
        <v>22</v>
      </c>
    </row>
    <row r="5" spans="1:3" x14ac:dyDescent="0.25">
      <c r="A5" s="23" t="s">
        <v>5</v>
      </c>
    </row>
    <row r="6" spans="1:3" x14ac:dyDescent="0.25">
      <c r="B6" s="6" t="s">
        <v>1</v>
      </c>
      <c r="C6" s="2">
        <v>95</v>
      </c>
    </row>
    <row r="7" spans="1:3" x14ac:dyDescent="0.25">
      <c r="B7" s="6" t="s">
        <v>2</v>
      </c>
      <c r="C7" s="2">
        <v>100</v>
      </c>
    </row>
    <row r="8" spans="1:3" x14ac:dyDescent="0.25">
      <c r="B8" s="6" t="s">
        <v>3</v>
      </c>
      <c r="C8" s="2">
        <v>105</v>
      </c>
    </row>
    <row r="9" spans="1:3" x14ac:dyDescent="0.25">
      <c r="B9" s="24"/>
      <c r="C9" s="25"/>
    </row>
    <row r="10" spans="1:3" x14ac:dyDescent="0.25">
      <c r="A10" s="23" t="s">
        <v>16</v>
      </c>
      <c r="B10" s="24"/>
      <c r="C10" s="25"/>
    </row>
    <row r="11" spans="1:3" x14ac:dyDescent="0.25">
      <c r="B11" s="6" t="s">
        <v>20</v>
      </c>
      <c r="C11" s="14">
        <v>2</v>
      </c>
    </row>
    <row r="12" spans="1:3" x14ac:dyDescent="0.25">
      <c r="B12" s="6" t="s">
        <v>21</v>
      </c>
      <c r="C12" s="2">
        <v>100.5</v>
      </c>
    </row>
    <row r="14" spans="1:3" x14ac:dyDescent="0.25">
      <c r="A14" s="26" t="s">
        <v>4</v>
      </c>
    </row>
    <row r="15" spans="1:3" x14ac:dyDescent="0.25">
      <c r="B15" s="6" t="s">
        <v>6</v>
      </c>
      <c r="C15" s="2">
        <v>0.1</v>
      </c>
    </row>
    <row r="16" spans="1:3" x14ac:dyDescent="0.25">
      <c r="B16" s="6" t="s">
        <v>7</v>
      </c>
      <c r="C16" s="2">
        <v>0.31</v>
      </c>
    </row>
    <row r="17" spans="1:8" x14ac:dyDescent="0.25">
      <c r="B17" s="6" t="s">
        <v>9</v>
      </c>
      <c r="C17" s="12">
        <f>0.675*C16</f>
        <v>0.20925000000000002</v>
      </c>
    </row>
    <row r="18" spans="1:8" x14ac:dyDescent="0.25">
      <c r="B18" s="24"/>
    </row>
    <row r="19" spans="1:8" x14ac:dyDescent="0.25">
      <c r="A19" s="23" t="s">
        <v>10</v>
      </c>
      <c r="B19" s="24"/>
    </row>
    <row r="20" spans="1:8" x14ac:dyDescent="0.25">
      <c r="B20" s="6" t="s">
        <v>12</v>
      </c>
      <c r="C20" s="5">
        <f>C6-(C15/2)</f>
        <v>94.95</v>
      </c>
    </row>
    <row r="21" spans="1:8" x14ac:dyDescent="0.25">
      <c r="B21" s="6" t="s">
        <v>11</v>
      </c>
      <c r="C21" s="5">
        <f>C8+(C15/2)</f>
        <v>105.05</v>
      </c>
    </row>
    <row r="22" spans="1:8" x14ac:dyDescent="0.25">
      <c r="B22" s="24"/>
    </row>
    <row r="24" spans="1:8" x14ac:dyDescent="0.25">
      <c r="A24" s="23" t="s">
        <v>8</v>
      </c>
    </row>
    <row r="25" spans="1:8" x14ac:dyDescent="0.25">
      <c r="B25" s="11" t="s">
        <v>33</v>
      </c>
      <c r="C25" s="11" t="s">
        <v>25</v>
      </c>
      <c r="D25" s="11" t="s">
        <v>26</v>
      </c>
    </row>
    <row r="26" spans="1:8" x14ac:dyDescent="0.25">
      <c r="B26" s="7">
        <v>0.85</v>
      </c>
      <c r="C26" s="13">
        <f>C$20+C$17</f>
        <v>95.15925</v>
      </c>
      <c r="D26" s="13">
        <f>C$21-C$17</f>
        <v>104.84075</v>
      </c>
    </row>
    <row r="27" spans="1:8" x14ac:dyDescent="0.25">
      <c r="B27" s="7">
        <v>0.96</v>
      </c>
      <c r="C27" s="13">
        <f>C$20+2*C$17</f>
        <v>95.368499999999997</v>
      </c>
      <c r="D27" s="13">
        <f>C$21-2*C$17</f>
        <v>104.6315</v>
      </c>
      <c r="G27" s="1" t="s">
        <v>31</v>
      </c>
    </row>
    <row r="28" spans="1:8" x14ac:dyDescent="0.25">
      <c r="B28" s="7">
        <v>0.99</v>
      </c>
      <c r="C28" s="13">
        <f>C$20+3*C$17</f>
        <v>95.577750000000009</v>
      </c>
      <c r="D28" s="13">
        <f>C$21-3*C$17</f>
        <v>104.42224999999999</v>
      </c>
      <c r="G28" s="1" t="s">
        <v>32</v>
      </c>
    </row>
    <row r="29" spans="1:8" x14ac:dyDescent="0.25">
      <c r="B29" s="29">
        <v>0.999</v>
      </c>
      <c r="C29" s="13">
        <f>C$20+4*C$17</f>
        <v>95.787000000000006</v>
      </c>
      <c r="D29" s="13">
        <f>C$21-4*C$17</f>
        <v>104.21299999999999</v>
      </c>
      <c r="G29" s="1" t="s">
        <v>23</v>
      </c>
    </row>
    <row r="30" spans="1:8" x14ac:dyDescent="0.25">
      <c r="G30" s="1" t="s">
        <v>24</v>
      </c>
    </row>
    <row r="31" spans="1:8" ht="15.75" customHeight="1" x14ac:dyDescent="0.25">
      <c r="A31" s="23" t="s">
        <v>13</v>
      </c>
      <c r="C31" s="27"/>
      <c r="D31" s="27"/>
      <c r="E31" s="27"/>
      <c r="F31" s="18"/>
      <c r="G31" s="1" t="s">
        <v>27</v>
      </c>
      <c r="H31" s="18"/>
    </row>
    <row r="32" spans="1:8" s="3" customFormat="1" x14ac:dyDescent="0.25">
      <c r="A32" s="28"/>
      <c r="B32" s="8" t="s">
        <v>14</v>
      </c>
      <c r="C32" s="8" t="s">
        <v>17</v>
      </c>
      <c r="D32" s="8" t="s">
        <v>18</v>
      </c>
      <c r="E32" s="8" t="s">
        <v>19</v>
      </c>
      <c r="F32" s="15"/>
      <c r="G32" s="1" t="s">
        <v>28</v>
      </c>
      <c r="H32" s="15"/>
    </row>
    <row r="33" spans="2:11" x14ac:dyDescent="0.25">
      <c r="B33" s="11" t="s">
        <v>15</v>
      </c>
      <c r="C33" s="9">
        <f>($C$12-C6)/(3*$C$11)</f>
        <v>0.91666666666666663</v>
      </c>
      <c r="D33" s="9">
        <f>(C8-$C$12)/(3*$C$11)</f>
        <v>0.75</v>
      </c>
      <c r="E33" s="10">
        <f>1-NORMSDIST(C33*3)+1-NORMSDIST(D33*3)</f>
        <v>1.5204235890099227E-2</v>
      </c>
      <c r="F33" s="16"/>
      <c r="G33" s="1" t="s">
        <v>29</v>
      </c>
      <c r="H33" s="17"/>
      <c r="I33" s="19"/>
      <c r="J33" s="4"/>
      <c r="K33" s="4"/>
    </row>
    <row r="34" spans="2:11" x14ac:dyDescent="0.25">
      <c r="B34" s="7">
        <v>0.85</v>
      </c>
      <c r="C34" s="9">
        <f>($C$12-C26)/(3*$C$11)</f>
        <v>0.89012499999999994</v>
      </c>
      <c r="D34" s="9">
        <f>(D26-$C$12)/(3*$C$11)</f>
        <v>0.72345833333333331</v>
      </c>
      <c r="E34" s="10">
        <f>1-NORMSDIST(C34*3)+1-NORMSDIST(D34*3)</f>
        <v>1.8777553369323519E-2</v>
      </c>
      <c r="F34" s="16"/>
      <c r="G34" s="1" t="s">
        <v>30</v>
      </c>
      <c r="H34" s="17"/>
      <c r="I34" s="19"/>
      <c r="J34" s="19"/>
    </row>
    <row r="35" spans="2:11" x14ac:dyDescent="0.25">
      <c r="B35" s="7">
        <v>0.96</v>
      </c>
      <c r="C35" s="9">
        <f>($C$12-C27)/(3*$C$11)</f>
        <v>0.8552500000000004</v>
      </c>
      <c r="D35" s="9">
        <f>(D27-$C$12)/(3*$C$11)</f>
        <v>0.68858333333333377</v>
      </c>
      <c r="E35" s="10">
        <f t="shared" ref="E35:E37" si="0">1-NORMSDIST(C35*3)+1-NORMSDIST(D35*3)</f>
        <v>2.4573695780431448E-2</v>
      </c>
      <c r="F35" s="16"/>
      <c r="G35" s="20"/>
      <c r="H35" s="17"/>
    </row>
    <row r="36" spans="2:11" x14ac:dyDescent="0.25">
      <c r="B36" s="7">
        <v>0.99</v>
      </c>
      <c r="C36" s="9">
        <f>($C$12-C28)/(3*$C$11)</f>
        <v>0.82037499999999852</v>
      </c>
      <c r="D36" s="9">
        <f>(D28-$C$12)/(3*$C$11)</f>
        <v>0.65370833333333189</v>
      </c>
      <c r="E36" s="10">
        <f t="shared" si="0"/>
        <v>3.1857326617863668E-2</v>
      </c>
      <c r="F36" s="16"/>
      <c r="G36"/>
      <c r="H36" s="17"/>
    </row>
    <row r="37" spans="2:11" x14ac:dyDescent="0.25">
      <c r="B37" s="29">
        <v>0.999</v>
      </c>
      <c r="C37" s="9">
        <f>($C$12-C29)/(3*$C$11)</f>
        <v>0.78549999999999898</v>
      </c>
      <c r="D37" s="9">
        <f>(D29-$C$12)/(3*$C$11)</f>
        <v>0.61883333333333235</v>
      </c>
      <c r="E37" s="10">
        <f t="shared" si="0"/>
        <v>4.0915195334863319E-2</v>
      </c>
      <c r="F37" s="16"/>
      <c r="G37" s="16"/>
      <c r="H37" s="17"/>
    </row>
  </sheetData>
  <sheetProtection sheet="1" objects="1" scenarios="1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defaultRowHeight="15" x14ac:dyDescent="0.25"/>
  <sheetData>
    <row r="1" spans="1:2" x14ac:dyDescent="0.25">
      <c r="A1">
        <v>0</v>
      </c>
      <c r="B1">
        <f>Specs!C6</f>
        <v>95</v>
      </c>
    </row>
    <row r="2" spans="1:2" x14ac:dyDescent="0.25">
      <c r="A2">
        <v>0</v>
      </c>
      <c r="B2">
        <f>Specs!C8</f>
        <v>105</v>
      </c>
    </row>
    <row r="3" spans="1:2" x14ac:dyDescent="0.25">
      <c r="A3">
        <v>0.2</v>
      </c>
      <c r="B3">
        <f>Specs!C26</f>
        <v>95.15925</v>
      </c>
    </row>
    <row r="4" spans="1:2" x14ac:dyDescent="0.25">
      <c r="A4">
        <v>0.2</v>
      </c>
      <c r="B4">
        <f>Specs!D26</f>
        <v>104.84075</v>
      </c>
    </row>
    <row r="5" spans="1:2" x14ac:dyDescent="0.25">
      <c r="A5">
        <v>0.4</v>
      </c>
      <c r="B5">
        <f>Specs!C27</f>
        <v>95.368499999999997</v>
      </c>
    </row>
    <row r="6" spans="1:2" x14ac:dyDescent="0.25">
      <c r="A6">
        <v>0.4</v>
      </c>
      <c r="B6">
        <f>Specs!D27</f>
        <v>104.6315</v>
      </c>
    </row>
    <row r="7" spans="1:2" x14ac:dyDescent="0.25">
      <c r="A7">
        <v>0.6</v>
      </c>
      <c r="B7">
        <f>Specs!C28</f>
        <v>95.577750000000009</v>
      </c>
    </row>
    <row r="8" spans="1:2" x14ac:dyDescent="0.25">
      <c r="A8">
        <v>0.6</v>
      </c>
      <c r="B8">
        <f>Specs!D28</f>
        <v>104.42224999999999</v>
      </c>
    </row>
    <row r="9" spans="1:2" x14ac:dyDescent="0.25">
      <c r="A9">
        <v>0.8</v>
      </c>
      <c r="B9">
        <f>Specs!C29</f>
        <v>95.787000000000006</v>
      </c>
    </row>
    <row r="10" spans="1:2" x14ac:dyDescent="0.25">
      <c r="A10">
        <v>0.8</v>
      </c>
      <c r="B10">
        <f>Specs!D29</f>
        <v>104.21299999999999</v>
      </c>
    </row>
    <row r="12" spans="1:2" x14ac:dyDescent="0.25">
      <c r="A12">
        <v>0</v>
      </c>
      <c r="B12">
        <f>Specs!C7</f>
        <v>100</v>
      </c>
    </row>
    <row r="13" spans="1:2" x14ac:dyDescent="0.25">
      <c r="A13">
        <v>0.8</v>
      </c>
      <c r="B13">
        <f>B12</f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Specs</vt:lpstr>
      <vt:lpstr>Chart Info</vt:lpstr>
      <vt:lpstr>Sheet3</vt:lpstr>
    </vt:vector>
  </TitlesOfParts>
  <Company>Gerdau Ameristeel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gsands</dc:creator>
  <cp:lastModifiedBy>Bill McNeese</cp:lastModifiedBy>
  <dcterms:created xsi:type="dcterms:W3CDTF">2014-06-10T19:38:51Z</dcterms:created>
  <dcterms:modified xsi:type="dcterms:W3CDTF">2016-05-30T15:52:42Z</dcterms:modified>
</cp:coreProperties>
</file>